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9024" activeTab="1"/>
  </bookViews>
  <sheets>
    <sheet name="prezime" sheetId="1" r:id="rId1"/>
    <sheet name="index" sheetId="2" r:id="rId2"/>
  </sheets>
  <calcPr calcId="145621"/>
</workbook>
</file>

<file path=xl/calcChain.xml><?xml version="1.0" encoding="utf-8"?>
<calcChain xmlns="http://schemas.openxmlformats.org/spreadsheetml/2006/main">
  <c r="M13" i="2" l="1"/>
  <c r="N13" i="2" s="1"/>
  <c r="K15" i="2"/>
  <c r="L15" i="2" s="1"/>
  <c r="M15" i="2" s="1"/>
  <c r="N15" i="2" s="1"/>
  <c r="M18" i="2"/>
  <c r="N18" i="2" s="1"/>
  <c r="K20" i="2"/>
  <c r="L20" i="2" s="1"/>
  <c r="H20" i="2"/>
  <c r="I20" i="2" s="1"/>
  <c r="K11" i="2"/>
  <c r="L11" i="2" s="1"/>
  <c r="M11" i="2" s="1"/>
  <c r="N11" i="2" s="1"/>
  <c r="M6" i="2"/>
  <c r="N6" i="2" s="1"/>
  <c r="M12" i="2"/>
  <c r="N12" i="2" s="1"/>
  <c r="K17" i="2"/>
  <c r="L17" i="2" s="1"/>
  <c r="M17" i="2" s="1"/>
  <c r="N17" i="2" s="1"/>
  <c r="K16" i="2"/>
  <c r="L16" i="2" s="1"/>
  <c r="K19" i="2"/>
  <c r="L19" i="2" s="1"/>
  <c r="K7" i="2"/>
  <c r="L7" i="2" s="1"/>
  <c r="M7" i="2" s="1"/>
  <c r="N7" i="2" s="1"/>
  <c r="K10" i="2"/>
  <c r="L10" i="2" s="1"/>
  <c r="M10" i="2" s="1"/>
  <c r="N10" i="2" s="1"/>
  <c r="K9" i="2"/>
  <c r="L9" i="2" s="1"/>
  <c r="M8" i="2"/>
  <c r="N8" i="2" s="1"/>
  <c r="K14" i="2"/>
  <c r="L14" i="2" s="1"/>
  <c r="P20" i="1"/>
  <c r="O20" i="1"/>
  <c r="N19" i="1"/>
  <c r="O19" i="1" s="1"/>
  <c r="P19" i="1" s="1"/>
  <c r="M19" i="1"/>
  <c r="P18" i="1"/>
  <c r="O18" i="1"/>
  <c r="N17" i="1"/>
  <c r="M17" i="1"/>
  <c r="K17" i="1"/>
  <c r="J17" i="1"/>
  <c r="N16" i="1"/>
  <c r="O16" i="1" s="1"/>
  <c r="P16" i="1" s="1"/>
  <c r="M16" i="1"/>
  <c r="P15" i="1"/>
  <c r="O15" i="1"/>
  <c r="P14" i="1"/>
  <c r="O14" i="1"/>
  <c r="N13" i="1"/>
  <c r="O13" i="1" s="1"/>
  <c r="P13" i="1" s="1"/>
  <c r="M13" i="1"/>
  <c r="N12" i="1"/>
  <c r="M12" i="1"/>
  <c r="N11" i="1"/>
  <c r="M11" i="1"/>
  <c r="N10" i="1"/>
  <c r="O10" i="1" s="1"/>
  <c r="P10" i="1" s="1"/>
  <c r="M10" i="1"/>
  <c r="N9" i="1"/>
  <c r="O9" i="1" s="1"/>
  <c r="P9" i="1" s="1"/>
  <c r="M9" i="1"/>
  <c r="N8" i="1"/>
  <c r="M8" i="1"/>
  <c r="P7" i="1"/>
  <c r="O7" i="1"/>
  <c r="N6" i="1"/>
  <c r="M6" i="1"/>
</calcChain>
</file>

<file path=xl/sharedStrings.xml><?xml version="1.0" encoding="utf-8"?>
<sst xmlns="http://schemas.openxmlformats.org/spreadsheetml/2006/main" count="90" uniqueCount="58">
  <si>
    <t>14.I-2019. ponedjeljak</t>
  </si>
  <si>
    <t>teorija</t>
  </si>
  <si>
    <t>zadaci</t>
  </si>
  <si>
    <t>r.br</t>
  </si>
  <si>
    <t>index</t>
  </si>
  <si>
    <t>Prezime</t>
  </si>
  <si>
    <t>Ime</t>
  </si>
  <si>
    <t>seminar</t>
  </si>
  <si>
    <t>bod</t>
  </si>
  <si>
    <t>%</t>
  </si>
  <si>
    <t>ocjena</t>
  </si>
  <si>
    <t>prosjek</t>
  </si>
  <si>
    <t>prijedlog</t>
  </si>
  <si>
    <t>031/18-S</t>
  </si>
  <si>
    <t>Antić</t>
  </si>
  <si>
    <t>Đorđe</t>
  </si>
  <si>
    <t>009/</t>
  </si>
  <si>
    <t>Avdić</t>
  </si>
  <si>
    <t>Irma</t>
  </si>
  <si>
    <t>010/18-S</t>
  </si>
  <si>
    <t>Božić</t>
  </si>
  <si>
    <t>Jelena</t>
  </si>
  <si>
    <t>017/18-FT</t>
  </si>
  <si>
    <t>Cifrić</t>
  </si>
  <si>
    <t>Melisa</t>
  </si>
  <si>
    <t>006/</t>
  </si>
  <si>
    <t>Delić</t>
  </si>
  <si>
    <t>Amra</t>
  </si>
  <si>
    <t>044/18-FT</t>
  </si>
  <si>
    <t>Ikanović</t>
  </si>
  <si>
    <t>Edita</t>
  </si>
  <si>
    <t>041/18-S</t>
  </si>
  <si>
    <t>Isajlović</t>
  </si>
  <si>
    <t>Anđelina</t>
  </si>
  <si>
    <t>042/18-FA</t>
  </si>
  <si>
    <t>Kucalović</t>
  </si>
  <si>
    <t>Belma</t>
  </si>
  <si>
    <t>022/</t>
  </si>
  <si>
    <t>Lević</t>
  </si>
  <si>
    <t>Ajla</t>
  </si>
  <si>
    <t>004/18-FT</t>
  </si>
  <si>
    <t>Livadić</t>
  </si>
  <si>
    <t>Lejla</t>
  </si>
  <si>
    <t>019/18-S</t>
  </si>
  <si>
    <t>Petrović</t>
  </si>
  <si>
    <t>Nikolina</t>
  </si>
  <si>
    <t>063/18</t>
  </si>
  <si>
    <t>Rabić</t>
  </si>
  <si>
    <t>Besima</t>
  </si>
  <si>
    <t>043/18-FT</t>
  </si>
  <si>
    <t>Redžić</t>
  </si>
  <si>
    <t>Adaleta</t>
  </si>
  <si>
    <t>040/18-FT</t>
  </si>
  <si>
    <t>Tejić</t>
  </si>
  <si>
    <t>Dragana</t>
  </si>
  <si>
    <t>023/18-FT</t>
  </si>
  <si>
    <t>Zukić</t>
  </si>
  <si>
    <t>Amila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</si>
</sst>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9" fontId="0" fillId="5" borderId="4" xfId="0" applyNumberForma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7"/>
  <sheetViews>
    <sheetView workbookViewId="0">
      <selection activeCell="C3" sqref="C3:P27"/>
    </sheetView>
  </sheetViews>
  <sheetFormatPr defaultRowHeight="14.4" x14ac:dyDescent="0.3"/>
  <cols>
    <col min="1" max="2" width="1.77734375" customWidth="1"/>
    <col min="3" max="3" width="3.6640625" customWidth="1"/>
    <col min="4" max="4" width="9.6640625" customWidth="1"/>
    <col min="5" max="5" width="11.88671875" customWidth="1"/>
    <col min="6" max="6" width="10.88671875" customWidth="1"/>
    <col min="7" max="7" width="3.6640625" customWidth="1"/>
    <col min="8" max="8" width="1.77734375" customWidth="1"/>
    <col min="9" max="9" width="4.6640625" customWidth="1"/>
    <col min="10" max="10" width="5.6640625" customWidth="1"/>
    <col min="11" max="11" width="3.6640625" customWidth="1"/>
    <col min="12" max="12" width="4.6640625" customWidth="1"/>
    <col min="13" max="13" width="5.6640625" customWidth="1"/>
    <col min="14" max="14" width="3.6640625" customWidth="1"/>
    <col min="15" max="15" width="4.6640625" customWidth="1"/>
    <col min="16" max="16" width="3.6640625" customWidth="1"/>
  </cols>
  <sheetData>
    <row r="1" spans="3:16" ht="7.8" customHeight="1" x14ac:dyDescent="0.3"/>
    <row r="2" spans="3:16" ht="7.8" customHeight="1" x14ac:dyDescent="0.3"/>
    <row r="3" spans="3:16" x14ac:dyDescent="0.3">
      <c r="I3" s="1" t="s">
        <v>0</v>
      </c>
      <c r="J3" s="2"/>
      <c r="K3" s="2"/>
      <c r="L3" s="2"/>
      <c r="M3" s="2"/>
      <c r="N3" s="3"/>
    </row>
    <row r="4" spans="3:16" x14ac:dyDescent="0.3">
      <c r="I4" s="4" t="s">
        <v>1</v>
      </c>
      <c r="J4" s="5"/>
      <c r="K4" s="6"/>
      <c r="L4" s="4" t="s">
        <v>2</v>
      </c>
      <c r="M4" s="5"/>
      <c r="N4" s="6"/>
    </row>
    <row r="5" spans="3:16" ht="43.2" x14ac:dyDescent="0.3">
      <c r="C5" s="7" t="s">
        <v>3</v>
      </c>
      <c r="D5" s="8" t="s">
        <v>4</v>
      </c>
      <c r="E5" s="8" t="s">
        <v>5</v>
      </c>
      <c r="F5" s="9" t="s">
        <v>6</v>
      </c>
      <c r="G5" s="10" t="s">
        <v>7</v>
      </c>
      <c r="I5" s="11" t="s">
        <v>8</v>
      </c>
      <c r="J5" s="12" t="s">
        <v>9</v>
      </c>
      <c r="K5" s="13" t="s">
        <v>10</v>
      </c>
      <c r="L5" s="11" t="s">
        <v>8</v>
      </c>
      <c r="M5" s="12" t="s">
        <v>9</v>
      </c>
      <c r="N5" s="13" t="s">
        <v>10</v>
      </c>
      <c r="O5" s="14" t="s">
        <v>11</v>
      </c>
      <c r="P5" s="12" t="s">
        <v>12</v>
      </c>
    </row>
    <row r="6" spans="3:16" x14ac:dyDescent="0.3">
      <c r="C6" s="8">
        <v>1</v>
      </c>
      <c r="D6" s="8" t="s">
        <v>13</v>
      </c>
      <c r="E6" s="15" t="s">
        <v>14</v>
      </c>
      <c r="F6" s="16" t="s">
        <v>15</v>
      </c>
      <c r="G6" s="17">
        <v>9</v>
      </c>
      <c r="I6" s="18"/>
      <c r="J6" s="19"/>
      <c r="K6" s="20">
        <v>7</v>
      </c>
      <c r="L6" s="21">
        <v>6</v>
      </c>
      <c r="M6" s="22">
        <f>L6/25</f>
        <v>0.24</v>
      </c>
      <c r="N6" s="23">
        <f>VLOOKUP(M6,$I$22:$K$27,3)</f>
        <v>5</v>
      </c>
      <c r="O6" s="24"/>
      <c r="P6" s="25"/>
    </row>
    <row r="7" spans="3:16" x14ac:dyDescent="0.3">
      <c r="C7" s="8">
        <v>2</v>
      </c>
      <c r="D7" s="8" t="s">
        <v>16</v>
      </c>
      <c r="E7" s="15" t="s">
        <v>17</v>
      </c>
      <c r="F7" s="16" t="s">
        <v>18</v>
      </c>
      <c r="G7" s="17">
        <v>8</v>
      </c>
      <c r="I7" s="18"/>
      <c r="J7" s="19"/>
      <c r="K7" s="26">
        <v>10</v>
      </c>
      <c r="L7" s="18"/>
      <c r="M7" s="19"/>
      <c r="N7" s="20">
        <v>7</v>
      </c>
      <c r="O7" s="27">
        <f>(N7+K7+G7)/3</f>
        <v>8.3333333333333339</v>
      </c>
      <c r="P7" s="28">
        <f>MROUND(O7,1)</f>
        <v>8</v>
      </c>
    </row>
    <row r="8" spans="3:16" x14ac:dyDescent="0.3">
      <c r="C8" s="8">
        <v>3</v>
      </c>
      <c r="D8" s="8" t="s">
        <v>19</v>
      </c>
      <c r="E8" s="15" t="s">
        <v>20</v>
      </c>
      <c r="F8" s="16" t="s">
        <v>21</v>
      </c>
      <c r="G8" s="17">
        <v>8</v>
      </c>
      <c r="I8" s="18"/>
      <c r="J8" s="19"/>
      <c r="K8" s="20">
        <v>8</v>
      </c>
      <c r="L8" s="21">
        <v>10</v>
      </c>
      <c r="M8" s="22">
        <f>L8/25</f>
        <v>0.4</v>
      </c>
      <c r="N8" s="23">
        <f>VLOOKUP(M8,$I$22:$K$27,3)</f>
        <v>5</v>
      </c>
      <c r="O8" s="24"/>
      <c r="P8" s="25"/>
    </row>
    <row r="9" spans="3:16" x14ac:dyDescent="0.3">
      <c r="C9" s="8">
        <v>4</v>
      </c>
      <c r="D9" s="8" t="s">
        <v>22</v>
      </c>
      <c r="E9" s="15" t="s">
        <v>23</v>
      </c>
      <c r="F9" s="16" t="s">
        <v>24</v>
      </c>
      <c r="G9" s="17">
        <v>9</v>
      </c>
      <c r="I9" s="18"/>
      <c r="J9" s="19"/>
      <c r="K9" s="20">
        <v>9</v>
      </c>
      <c r="L9" s="29">
        <v>21</v>
      </c>
      <c r="M9" s="30">
        <f>L9/25</f>
        <v>0.84</v>
      </c>
      <c r="N9" s="31">
        <f>VLOOKUP(M9,$I$22:$K$27,3)</f>
        <v>9</v>
      </c>
      <c r="O9" s="27">
        <f>(N9+K9+G9)/3</f>
        <v>9</v>
      </c>
      <c r="P9" s="28">
        <f>MROUND(O9,1)</f>
        <v>9</v>
      </c>
    </row>
    <row r="10" spans="3:16" x14ac:dyDescent="0.3">
      <c r="C10" s="8">
        <v>5</v>
      </c>
      <c r="D10" s="8" t="s">
        <v>25</v>
      </c>
      <c r="E10" s="15" t="s">
        <v>26</v>
      </c>
      <c r="F10" s="16" t="s">
        <v>27</v>
      </c>
      <c r="G10" s="17">
        <v>9</v>
      </c>
      <c r="I10" s="18"/>
      <c r="J10" s="19"/>
      <c r="K10" s="20">
        <v>9</v>
      </c>
      <c r="L10" s="29">
        <v>13</v>
      </c>
      <c r="M10" s="30">
        <f>L10/25</f>
        <v>0.52</v>
      </c>
      <c r="N10" s="31">
        <f>VLOOKUP(M10,$I$22:$K$27,3)</f>
        <v>6</v>
      </c>
      <c r="O10" s="27">
        <f>(N10+K10+G10)/3</f>
        <v>8</v>
      </c>
      <c r="P10" s="28">
        <f>MROUND(O10,1)</f>
        <v>8</v>
      </c>
    </row>
    <row r="11" spans="3:16" x14ac:dyDescent="0.3">
      <c r="C11" s="8">
        <v>6</v>
      </c>
      <c r="D11" s="8" t="s">
        <v>28</v>
      </c>
      <c r="E11" s="15" t="s">
        <v>29</v>
      </c>
      <c r="F11" s="16" t="s">
        <v>30</v>
      </c>
      <c r="G11" s="17">
        <v>9</v>
      </c>
      <c r="I11" s="18"/>
      <c r="J11" s="19"/>
      <c r="K11" s="20">
        <v>8</v>
      </c>
      <c r="L11" s="21">
        <v>6</v>
      </c>
      <c r="M11" s="22">
        <f>L11/25</f>
        <v>0.24</v>
      </c>
      <c r="N11" s="23">
        <f>VLOOKUP(M11,$I$22:$K$27,3)</f>
        <v>5</v>
      </c>
      <c r="O11" s="24"/>
      <c r="P11" s="25"/>
    </row>
    <row r="12" spans="3:16" x14ac:dyDescent="0.3">
      <c r="C12" s="8">
        <v>7</v>
      </c>
      <c r="D12" s="8" t="s">
        <v>31</v>
      </c>
      <c r="E12" s="15" t="s">
        <v>32</v>
      </c>
      <c r="F12" s="16" t="s">
        <v>33</v>
      </c>
      <c r="G12" s="32"/>
      <c r="I12" s="18"/>
      <c r="J12" s="19"/>
      <c r="K12" s="20">
        <v>8</v>
      </c>
      <c r="L12" s="21">
        <v>4</v>
      </c>
      <c r="M12" s="22">
        <f>L12/25</f>
        <v>0.16</v>
      </c>
      <c r="N12" s="23">
        <f>VLOOKUP(M12,$I$22:$K$27,3)</f>
        <v>5</v>
      </c>
      <c r="O12" s="33"/>
      <c r="P12" s="8"/>
    </row>
    <row r="13" spans="3:16" x14ac:dyDescent="0.3">
      <c r="C13" s="8">
        <v>8</v>
      </c>
      <c r="D13" s="8" t="s">
        <v>34</v>
      </c>
      <c r="E13" s="15" t="s">
        <v>35</v>
      </c>
      <c r="F13" s="16" t="s">
        <v>36</v>
      </c>
      <c r="G13" s="17">
        <v>9</v>
      </c>
      <c r="I13" s="18"/>
      <c r="J13" s="19"/>
      <c r="K13" s="20">
        <v>9</v>
      </c>
      <c r="L13" s="29">
        <v>19</v>
      </c>
      <c r="M13" s="30">
        <f>L13/25</f>
        <v>0.76</v>
      </c>
      <c r="N13" s="31">
        <f>VLOOKUP(M13,$I$22:$K$27,3)</f>
        <v>8</v>
      </c>
      <c r="O13" s="27">
        <f>(N13+K13+G13)/3</f>
        <v>8.6666666666666661</v>
      </c>
      <c r="P13" s="28">
        <f>MROUND(O13,1)</f>
        <v>9</v>
      </c>
    </row>
    <row r="14" spans="3:16" x14ac:dyDescent="0.3">
      <c r="C14" s="8">
        <v>9</v>
      </c>
      <c r="D14" s="8" t="s">
        <v>37</v>
      </c>
      <c r="E14" s="15" t="s">
        <v>38</v>
      </c>
      <c r="F14" s="16" t="s">
        <v>39</v>
      </c>
      <c r="G14" s="17">
        <v>8</v>
      </c>
      <c r="I14" s="18"/>
      <c r="J14" s="19"/>
      <c r="K14" s="26">
        <v>10</v>
      </c>
      <c r="L14" s="18"/>
      <c r="M14" s="19"/>
      <c r="N14" s="20">
        <v>6</v>
      </c>
      <c r="O14" s="27">
        <f>(N14+K14+G14)/3</f>
        <v>8</v>
      </c>
      <c r="P14" s="28">
        <f>MROUND(O14,1)</f>
        <v>8</v>
      </c>
    </row>
    <row r="15" spans="3:16" x14ac:dyDescent="0.3">
      <c r="C15" s="8">
        <v>10</v>
      </c>
      <c r="D15" s="8" t="s">
        <v>40</v>
      </c>
      <c r="E15" s="15" t="s">
        <v>41</v>
      </c>
      <c r="F15" s="16" t="s">
        <v>42</v>
      </c>
      <c r="G15" s="17">
        <v>8</v>
      </c>
      <c r="I15" s="18"/>
      <c r="J15" s="19"/>
      <c r="K15" s="26">
        <v>10</v>
      </c>
      <c r="L15" s="18"/>
      <c r="M15" s="19"/>
      <c r="N15" s="20">
        <v>8</v>
      </c>
      <c r="O15" s="27">
        <f>(N15+K15+G15)/3</f>
        <v>8.6666666666666661</v>
      </c>
      <c r="P15" s="28">
        <f>MROUND(O15,1)</f>
        <v>9</v>
      </c>
    </row>
    <row r="16" spans="3:16" x14ac:dyDescent="0.3">
      <c r="C16" s="8">
        <v>11</v>
      </c>
      <c r="D16" s="8" t="s">
        <v>43</v>
      </c>
      <c r="E16" s="15" t="s">
        <v>44</v>
      </c>
      <c r="F16" s="16" t="s">
        <v>45</v>
      </c>
      <c r="G16" s="34">
        <v>10</v>
      </c>
      <c r="I16" s="18"/>
      <c r="J16" s="19"/>
      <c r="K16" s="26">
        <v>10</v>
      </c>
      <c r="L16" s="29">
        <v>23</v>
      </c>
      <c r="M16" s="30">
        <f>L16/25</f>
        <v>0.92</v>
      </c>
      <c r="N16" s="35">
        <f>VLOOKUP(M16,$I$22:$K$27,3)</f>
        <v>10</v>
      </c>
      <c r="O16" s="27">
        <f>(N16+K16+G16)/3</f>
        <v>10</v>
      </c>
      <c r="P16" s="36">
        <f>MROUND(O16,1)</f>
        <v>10</v>
      </c>
    </row>
    <row r="17" spans="3:16" x14ac:dyDescent="0.3">
      <c r="C17" s="8">
        <v>12</v>
      </c>
      <c r="D17" s="8" t="s">
        <v>46</v>
      </c>
      <c r="E17" s="15" t="s">
        <v>47</v>
      </c>
      <c r="F17" s="16" t="s">
        <v>48</v>
      </c>
      <c r="G17" s="37"/>
      <c r="I17" s="29">
        <v>42</v>
      </c>
      <c r="J17" s="30">
        <f>I17/43</f>
        <v>0.97674418604651159</v>
      </c>
      <c r="K17" s="31">
        <f>VLOOKUP(J17,$I$22:$K$27,3)</f>
        <v>10</v>
      </c>
      <c r="L17" s="29">
        <v>17</v>
      </c>
      <c r="M17" s="30">
        <f>L17/25</f>
        <v>0.68</v>
      </c>
      <c r="N17" s="31">
        <f>VLOOKUP(M17,$I$22:$K$27,3)</f>
        <v>7</v>
      </c>
      <c r="O17" s="33"/>
      <c r="P17" s="8"/>
    </row>
    <row r="18" spans="3:16" x14ac:dyDescent="0.3">
      <c r="C18" s="8">
        <v>13</v>
      </c>
      <c r="D18" s="8" t="s">
        <v>49</v>
      </c>
      <c r="E18" s="15" t="s">
        <v>50</v>
      </c>
      <c r="F18" s="16" t="s">
        <v>51</v>
      </c>
      <c r="G18" s="17">
        <v>8</v>
      </c>
      <c r="I18" s="18"/>
      <c r="J18" s="19"/>
      <c r="K18" s="20">
        <v>9</v>
      </c>
      <c r="L18" s="18"/>
      <c r="M18" s="19"/>
      <c r="N18" s="20">
        <v>6</v>
      </c>
      <c r="O18" s="27">
        <f>(N18+K18+G18)/3</f>
        <v>7.666666666666667</v>
      </c>
      <c r="P18" s="28">
        <f>MROUND(O18,1)</f>
        <v>8</v>
      </c>
    </row>
    <row r="19" spans="3:16" x14ac:dyDescent="0.3">
      <c r="C19" s="8">
        <v>14</v>
      </c>
      <c r="D19" s="8" t="s">
        <v>52</v>
      </c>
      <c r="E19" s="15" t="s">
        <v>53</v>
      </c>
      <c r="F19" s="16" t="s">
        <v>54</v>
      </c>
      <c r="G19" s="17">
        <v>10</v>
      </c>
      <c r="I19" s="18"/>
      <c r="J19" s="19"/>
      <c r="K19" s="26">
        <v>10</v>
      </c>
      <c r="L19" s="29">
        <v>20</v>
      </c>
      <c r="M19" s="30">
        <f>L19/25</f>
        <v>0.8</v>
      </c>
      <c r="N19" s="31">
        <f>VLOOKUP(M19,$I$22:$K$27,3)</f>
        <v>8</v>
      </c>
      <c r="O19" s="27">
        <f>(N19+K19+G19)/3</f>
        <v>9.3333333333333339</v>
      </c>
      <c r="P19" s="28">
        <f>MROUND(O19,1)</f>
        <v>9</v>
      </c>
    </row>
    <row r="20" spans="3:16" x14ac:dyDescent="0.3">
      <c r="C20" s="8">
        <v>15</v>
      </c>
      <c r="D20" s="8" t="s">
        <v>55</v>
      </c>
      <c r="E20" s="15" t="s">
        <v>56</v>
      </c>
      <c r="F20" s="16" t="s">
        <v>57</v>
      </c>
      <c r="G20" s="17">
        <v>8</v>
      </c>
      <c r="I20" s="18"/>
      <c r="J20" s="19"/>
      <c r="K20" s="26">
        <v>10</v>
      </c>
      <c r="L20" s="18"/>
      <c r="M20" s="19"/>
      <c r="N20" s="20">
        <v>6</v>
      </c>
      <c r="O20" s="27">
        <f>(N20+K20+G20)/3</f>
        <v>8</v>
      </c>
      <c r="P20" s="28">
        <f>MROUND(O20,1)</f>
        <v>8</v>
      </c>
    </row>
    <row r="22" spans="3:16" x14ac:dyDescent="0.3">
      <c r="I22" s="38">
        <v>0</v>
      </c>
      <c r="J22" s="38">
        <v>0.5</v>
      </c>
      <c r="K22" s="39">
        <v>5</v>
      </c>
    </row>
    <row r="23" spans="3:16" x14ac:dyDescent="0.3">
      <c r="I23" s="38">
        <v>0.51</v>
      </c>
      <c r="J23" s="38">
        <v>0.6</v>
      </c>
      <c r="K23" s="39">
        <v>6</v>
      </c>
    </row>
    <row r="24" spans="3:16" x14ac:dyDescent="0.3">
      <c r="I24" s="38">
        <v>0.61</v>
      </c>
      <c r="J24" s="38">
        <v>0.7</v>
      </c>
      <c r="K24" s="39">
        <v>7</v>
      </c>
    </row>
    <row r="25" spans="3:16" x14ac:dyDescent="0.3">
      <c r="I25" s="38">
        <v>0.71</v>
      </c>
      <c r="J25" s="38">
        <v>0.8</v>
      </c>
      <c r="K25" s="39">
        <v>8</v>
      </c>
    </row>
    <row r="26" spans="3:16" x14ac:dyDescent="0.3">
      <c r="I26" s="38">
        <v>0.81</v>
      </c>
      <c r="J26" s="38">
        <v>0.9</v>
      </c>
      <c r="K26" s="39">
        <v>9</v>
      </c>
    </row>
    <row r="27" spans="3:16" x14ac:dyDescent="0.3">
      <c r="I27" s="38">
        <v>0.91</v>
      </c>
      <c r="J27" s="38">
        <v>1</v>
      </c>
      <c r="K27" s="39">
        <v>10</v>
      </c>
    </row>
  </sheetData>
  <mergeCells count="3">
    <mergeCell ref="I3:N3"/>
    <mergeCell ref="I4:K4"/>
    <mergeCell ref="L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7"/>
  <sheetViews>
    <sheetView tabSelected="1" workbookViewId="0">
      <selection activeCell="P8" sqref="P8"/>
    </sheetView>
  </sheetViews>
  <sheetFormatPr defaultRowHeight="14.4" x14ac:dyDescent="0.3"/>
  <cols>
    <col min="1" max="2" width="1.77734375" customWidth="1"/>
    <col min="3" max="3" width="3.6640625" customWidth="1"/>
    <col min="4" max="4" width="9.6640625" customWidth="1"/>
    <col min="5" max="5" width="3.6640625" customWidth="1"/>
    <col min="6" max="6" width="1.7773437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3.6640625" customWidth="1"/>
  </cols>
  <sheetData>
    <row r="1" spans="3:14" ht="6.6" customHeight="1" x14ac:dyDescent="0.3"/>
    <row r="2" spans="3:14" ht="6.6" customHeight="1" x14ac:dyDescent="0.3"/>
    <row r="3" spans="3:14" x14ac:dyDescent="0.3">
      <c r="G3" s="1" t="s">
        <v>0</v>
      </c>
      <c r="H3" s="2"/>
      <c r="I3" s="2"/>
      <c r="J3" s="2"/>
      <c r="K3" s="2"/>
      <c r="L3" s="3"/>
    </row>
    <row r="4" spans="3:14" x14ac:dyDescent="0.3">
      <c r="G4" s="4" t="s">
        <v>1</v>
      </c>
      <c r="H4" s="5"/>
      <c r="I4" s="6"/>
      <c r="J4" s="4" t="s">
        <v>2</v>
      </c>
      <c r="K4" s="5"/>
      <c r="L4" s="6"/>
    </row>
    <row r="5" spans="3:14" ht="43.2" x14ac:dyDescent="0.3">
      <c r="C5" s="7" t="s">
        <v>3</v>
      </c>
      <c r="D5" s="8" t="s">
        <v>4</v>
      </c>
      <c r="E5" s="10" t="s">
        <v>7</v>
      </c>
      <c r="G5" s="11" t="s">
        <v>8</v>
      </c>
      <c r="H5" s="12" t="s">
        <v>9</v>
      </c>
      <c r="I5" s="13" t="s">
        <v>10</v>
      </c>
      <c r="J5" s="11" t="s">
        <v>8</v>
      </c>
      <c r="K5" s="12" t="s">
        <v>9</v>
      </c>
      <c r="L5" s="13" t="s">
        <v>10</v>
      </c>
      <c r="M5" s="14" t="s">
        <v>11</v>
      </c>
      <c r="N5" s="12" t="s">
        <v>12</v>
      </c>
    </row>
    <row r="6" spans="3:14" x14ac:dyDescent="0.3">
      <c r="C6" s="8">
        <v>1</v>
      </c>
      <c r="D6" s="8" t="s">
        <v>40</v>
      </c>
      <c r="E6" s="17">
        <v>8</v>
      </c>
      <c r="G6" s="18"/>
      <c r="H6" s="19"/>
      <c r="I6" s="26">
        <v>10</v>
      </c>
      <c r="J6" s="18"/>
      <c r="K6" s="19"/>
      <c r="L6" s="20">
        <v>8</v>
      </c>
      <c r="M6" s="27">
        <f>(L6+I6+E6)/3</f>
        <v>8.6666666666666661</v>
      </c>
      <c r="N6" s="28">
        <f>MROUND(M6,1)</f>
        <v>9</v>
      </c>
    </row>
    <row r="7" spans="3:14" x14ac:dyDescent="0.3">
      <c r="C7" s="8">
        <v>2</v>
      </c>
      <c r="D7" s="8" t="s">
        <v>25</v>
      </c>
      <c r="E7" s="17">
        <v>9</v>
      </c>
      <c r="G7" s="18"/>
      <c r="H7" s="19"/>
      <c r="I7" s="20">
        <v>9</v>
      </c>
      <c r="J7" s="29">
        <v>13</v>
      </c>
      <c r="K7" s="30">
        <f>J7/25</f>
        <v>0.52</v>
      </c>
      <c r="L7" s="31">
        <f>VLOOKUP(K7,$G$22:$I$27,3)</f>
        <v>6</v>
      </c>
      <c r="M7" s="27">
        <f>(L7+I7+E7)/3</f>
        <v>8</v>
      </c>
      <c r="N7" s="28">
        <f>MROUND(M7,1)</f>
        <v>8</v>
      </c>
    </row>
    <row r="8" spans="3:14" x14ac:dyDescent="0.3">
      <c r="C8" s="8">
        <v>3</v>
      </c>
      <c r="D8" s="8" t="s">
        <v>16</v>
      </c>
      <c r="E8" s="17">
        <v>8</v>
      </c>
      <c r="G8" s="18"/>
      <c r="H8" s="19"/>
      <c r="I8" s="26">
        <v>10</v>
      </c>
      <c r="J8" s="18"/>
      <c r="K8" s="19"/>
      <c r="L8" s="20">
        <v>7</v>
      </c>
      <c r="M8" s="27">
        <f>(L8+I8+E8)/3</f>
        <v>8.3333333333333339</v>
      </c>
      <c r="N8" s="28">
        <f>MROUND(M8,1)</f>
        <v>8</v>
      </c>
    </row>
    <row r="9" spans="3:14" x14ac:dyDescent="0.3">
      <c r="C9" s="8">
        <v>4</v>
      </c>
      <c r="D9" s="8" t="s">
        <v>19</v>
      </c>
      <c r="E9" s="17">
        <v>8</v>
      </c>
      <c r="G9" s="18"/>
      <c r="H9" s="19"/>
      <c r="I9" s="20">
        <v>8</v>
      </c>
      <c r="J9" s="21">
        <v>10</v>
      </c>
      <c r="K9" s="22">
        <f>J9/25</f>
        <v>0.4</v>
      </c>
      <c r="L9" s="23">
        <f>VLOOKUP(K9,$G$22:$I$27,3)</f>
        <v>5</v>
      </c>
      <c r="M9" s="24"/>
      <c r="N9" s="25"/>
    </row>
    <row r="10" spans="3:14" x14ac:dyDescent="0.3">
      <c r="C10" s="8">
        <v>5</v>
      </c>
      <c r="D10" s="8" t="s">
        <v>22</v>
      </c>
      <c r="E10" s="17">
        <v>9</v>
      </c>
      <c r="G10" s="18"/>
      <c r="H10" s="19"/>
      <c r="I10" s="20">
        <v>9</v>
      </c>
      <c r="J10" s="29">
        <v>21</v>
      </c>
      <c r="K10" s="30">
        <f>J10/25</f>
        <v>0.84</v>
      </c>
      <c r="L10" s="31">
        <f>VLOOKUP(K10,$G$22:$I$27,3)</f>
        <v>9</v>
      </c>
      <c r="M10" s="27">
        <f>(L10+I10+E10)/3</f>
        <v>9</v>
      </c>
      <c r="N10" s="28">
        <f>MROUND(M10,1)</f>
        <v>9</v>
      </c>
    </row>
    <row r="11" spans="3:14" x14ac:dyDescent="0.3">
      <c r="C11" s="8">
        <v>6</v>
      </c>
      <c r="D11" s="8" t="s">
        <v>43</v>
      </c>
      <c r="E11" s="34">
        <v>10</v>
      </c>
      <c r="G11" s="18"/>
      <c r="H11" s="19"/>
      <c r="I11" s="26">
        <v>10</v>
      </c>
      <c r="J11" s="29">
        <v>23</v>
      </c>
      <c r="K11" s="30">
        <f>J11/25</f>
        <v>0.92</v>
      </c>
      <c r="L11" s="35">
        <f>VLOOKUP(K11,$G$22:$I$27,3)</f>
        <v>10</v>
      </c>
      <c r="M11" s="27">
        <f>(L11+I11+E11)/3</f>
        <v>10</v>
      </c>
      <c r="N11" s="36">
        <f>MROUND(M11,1)</f>
        <v>10</v>
      </c>
    </row>
    <row r="12" spans="3:14" x14ac:dyDescent="0.3">
      <c r="C12" s="8">
        <v>7</v>
      </c>
      <c r="D12" s="8" t="s">
        <v>37</v>
      </c>
      <c r="E12" s="17">
        <v>8</v>
      </c>
      <c r="G12" s="18"/>
      <c r="H12" s="19"/>
      <c r="I12" s="26">
        <v>10</v>
      </c>
      <c r="J12" s="18"/>
      <c r="K12" s="19"/>
      <c r="L12" s="20">
        <v>6</v>
      </c>
      <c r="M12" s="27">
        <f>(L12+I12+E12)/3</f>
        <v>8</v>
      </c>
      <c r="N12" s="28">
        <f>MROUND(M12,1)</f>
        <v>8</v>
      </c>
    </row>
    <row r="13" spans="3:14" x14ac:dyDescent="0.3">
      <c r="C13" s="8">
        <v>8</v>
      </c>
      <c r="D13" s="8" t="s">
        <v>55</v>
      </c>
      <c r="E13" s="17">
        <v>8</v>
      </c>
      <c r="G13" s="18"/>
      <c r="H13" s="19"/>
      <c r="I13" s="26">
        <v>10</v>
      </c>
      <c r="J13" s="18"/>
      <c r="K13" s="19"/>
      <c r="L13" s="20">
        <v>6</v>
      </c>
      <c r="M13" s="27">
        <f>(L13+I13+E13)/3</f>
        <v>8</v>
      </c>
      <c r="N13" s="28">
        <f>MROUND(M13,1)</f>
        <v>8</v>
      </c>
    </row>
    <row r="14" spans="3:14" x14ac:dyDescent="0.3">
      <c r="C14" s="8">
        <v>9</v>
      </c>
      <c r="D14" s="8" t="s">
        <v>13</v>
      </c>
      <c r="E14" s="17">
        <v>9</v>
      </c>
      <c r="G14" s="18"/>
      <c r="H14" s="19"/>
      <c r="I14" s="20">
        <v>7</v>
      </c>
      <c r="J14" s="21">
        <v>6</v>
      </c>
      <c r="K14" s="22">
        <f>J14/25</f>
        <v>0.24</v>
      </c>
      <c r="L14" s="23">
        <f>VLOOKUP(K14,$G$22:$I$27,3)</f>
        <v>5</v>
      </c>
      <c r="M14" s="24"/>
      <c r="N14" s="25"/>
    </row>
    <row r="15" spans="3:14" x14ac:dyDescent="0.3">
      <c r="C15" s="8">
        <v>10</v>
      </c>
      <c r="D15" s="8" t="s">
        <v>52</v>
      </c>
      <c r="E15" s="17">
        <v>10</v>
      </c>
      <c r="G15" s="18"/>
      <c r="H15" s="19"/>
      <c r="I15" s="26">
        <v>10</v>
      </c>
      <c r="J15" s="29">
        <v>20</v>
      </c>
      <c r="K15" s="30">
        <f>J15/25</f>
        <v>0.8</v>
      </c>
      <c r="L15" s="31">
        <f>VLOOKUP(K15,$G$22:$I$27,3)</f>
        <v>8</v>
      </c>
      <c r="M15" s="27">
        <f>(L15+I15+E15)/3</f>
        <v>9.3333333333333339</v>
      </c>
      <c r="N15" s="28">
        <f>MROUND(M15,1)</f>
        <v>9</v>
      </c>
    </row>
    <row r="16" spans="3:14" x14ac:dyDescent="0.3">
      <c r="C16" s="8">
        <v>11</v>
      </c>
      <c r="D16" s="8" t="s">
        <v>31</v>
      </c>
      <c r="E16" s="32"/>
      <c r="G16" s="18"/>
      <c r="H16" s="19"/>
      <c r="I16" s="20">
        <v>8</v>
      </c>
      <c r="J16" s="21">
        <v>4</v>
      </c>
      <c r="K16" s="22">
        <f>J16/25</f>
        <v>0.16</v>
      </c>
      <c r="L16" s="23">
        <f>VLOOKUP(K16,$G$22:$I$27,3)</f>
        <v>5</v>
      </c>
      <c r="M16" s="33"/>
      <c r="N16" s="8"/>
    </row>
    <row r="17" spans="3:14" x14ac:dyDescent="0.3">
      <c r="C17" s="8">
        <v>12</v>
      </c>
      <c r="D17" s="8" t="s">
        <v>34</v>
      </c>
      <c r="E17" s="17">
        <v>9</v>
      </c>
      <c r="G17" s="18"/>
      <c r="H17" s="19"/>
      <c r="I17" s="20">
        <v>9</v>
      </c>
      <c r="J17" s="29">
        <v>19</v>
      </c>
      <c r="K17" s="30">
        <f>J17/25</f>
        <v>0.76</v>
      </c>
      <c r="L17" s="31">
        <f>VLOOKUP(K17,$G$22:$I$27,3)</f>
        <v>8</v>
      </c>
      <c r="M17" s="27">
        <f>(L17+I17+E17)/3</f>
        <v>8.6666666666666661</v>
      </c>
      <c r="N17" s="28">
        <f>MROUND(M17,1)</f>
        <v>9</v>
      </c>
    </row>
    <row r="18" spans="3:14" x14ac:dyDescent="0.3">
      <c r="C18" s="8">
        <v>13</v>
      </c>
      <c r="D18" s="8" t="s">
        <v>49</v>
      </c>
      <c r="E18" s="17">
        <v>8</v>
      </c>
      <c r="G18" s="18"/>
      <c r="H18" s="19"/>
      <c r="I18" s="20">
        <v>9</v>
      </c>
      <c r="J18" s="18"/>
      <c r="K18" s="19"/>
      <c r="L18" s="20">
        <v>6</v>
      </c>
      <c r="M18" s="27">
        <f>(L18+I18+E18)/3</f>
        <v>7.666666666666667</v>
      </c>
      <c r="N18" s="28">
        <f>MROUND(M18,1)</f>
        <v>8</v>
      </c>
    </row>
    <row r="19" spans="3:14" x14ac:dyDescent="0.3">
      <c r="C19" s="8">
        <v>14</v>
      </c>
      <c r="D19" s="8" t="s">
        <v>28</v>
      </c>
      <c r="E19" s="17">
        <v>9</v>
      </c>
      <c r="G19" s="18"/>
      <c r="H19" s="19"/>
      <c r="I19" s="20">
        <v>8</v>
      </c>
      <c r="J19" s="21">
        <v>6</v>
      </c>
      <c r="K19" s="22">
        <f>J19/25</f>
        <v>0.24</v>
      </c>
      <c r="L19" s="23">
        <f>VLOOKUP(K19,$G$22:$I$27,3)</f>
        <v>5</v>
      </c>
      <c r="M19" s="24"/>
      <c r="N19" s="25"/>
    </row>
    <row r="20" spans="3:14" x14ac:dyDescent="0.3">
      <c r="C20" s="8">
        <v>15</v>
      </c>
      <c r="D20" s="8" t="s">
        <v>46</v>
      </c>
      <c r="E20" s="37"/>
      <c r="G20" s="29">
        <v>42</v>
      </c>
      <c r="H20" s="30">
        <f>G20/43</f>
        <v>0.97674418604651159</v>
      </c>
      <c r="I20" s="31">
        <f>VLOOKUP(H20,$G$22:$I$27,3)</f>
        <v>10</v>
      </c>
      <c r="J20" s="29">
        <v>17</v>
      </c>
      <c r="K20" s="30">
        <f>J20/25</f>
        <v>0.68</v>
      </c>
      <c r="L20" s="31">
        <f>VLOOKUP(K20,$G$22:$I$27,3)</f>
        <v>7</v>
      </c>
      <c r="M20" s="33"/>
      <c r="N20" s="8"/>
    </row>
    <row r="22" spans="3:14" x14ac:dyDescent="0.3">
      <c r="G22" s="38">
        <v>0</v>
      </c>
      <c r="H22" s="38">
        <v>0.5</v>
      </c>
      <c r="I22" s="39">
        <v>5</v>
      </c>
    </row>
    <row r="23" spans="3:14" x14ac:dyDescent="0.3">
      <c r="G23" s="38">
        <v>0.51</v>
      </c>
      <c r="H23" s="38">
        <v>0.6</v>
      </c>
      <c r="I23" s="39">
        <v>6</v>
      </c>
    </row>
    <row r="24" spans="3:14" x14ac:dyDescent="0.3">
      <c r="G24" s="38">
        <v>0.61</v>
      </c>
      <c r="H24" s="38">
        <v>0.7</v>
      </c>
      <c r="I24" s="39">
        <v>7</v>
      </c>
    </row>
    <row r="25" spans="3:14" x14ac:dyDescent="0.3">
      <c r="G25" s="38">
        <v>0.71</v>
      </c>
      <c r="H25" s="38">
        <v>0.8</v>
      </c>
      <c r="I25" s="39">
        <v>8</v>
      </c>
    </row>
    <row r="26" spans="3:14" x14ac:dyDescent="0.3">
      <c r="G26" s="38">
        <v>0.81</v>
      </c>
      <c r="H26" s="38">
        <v>0.9</v>
      </c>
      <c r="I26" s="39">
        <v>9</v>
      </c>
    </row>
    <row r="27" spans="3:14" x14ac:dyDescent="0.3">
      <c r="G27" s="38">
        <v>0.91</v>
      </c>
      <c r="H27" s="38">
        <v>1</v>
      </c>
      <c r="I27" s="39">
        <v>10</v>
      </c>
    </row>
  </sheetData>
  <sortState ref="D6:N20">
    <sortCondition ref="D6:D20"/>
  </sortState>
  <mergeCells count="3">
    <mergeCell ref="G3:L3"/>
    <mergeCell ref="G4:I4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prezime</vt:lpstr>
      <vt:lpstr>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Galić</dc:creator>
  <cp:lastModifiedBy>Dario Galić</cp:lastModifiedBy>
  <dcterms:created xsi:type="dcterms:W3CDTF">2019-02-02T10:10:17Z</dcterms:created>
  <dcterms:modified xsi:type="dcterms:W3CDTF">2019-02-02T10:17:34Z</dcterms:modified>
</cp:coreProperties>
</file>